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INSTITUCIONES 2025\INFORMES INSTITUCIONALES\INFORME MILAGROS 2025\"/>
    </mc:Choice>
  </mc:AlternateContent>
  <bookViews>
    <workbookView xWindow="0" yWindow="0" windowWidth="20490" windowHeight="7500" activeTab="2"/>
  </bookViews>
  <sheets>
    <sheet name="INGRESOS 2024" sheetId="1" r:id="rId1"/>
    <sheet name="GASTO 2024" sheetId="3" r:id="rId2"/>
    <sheet name="Resumen de gastos 2024" sheetId="6" r:id="rId3"/>
  </sheets>
  <definedNames>
    <definedName name="_xlnm.Print_Area" localSheetId="1">'GASTO 2024'!$A$1:$C$51</definedName>
    <definedName name="_xlnm.Print_Area" localSheetId="0">'INGRESOS 2024'!$A$1:$C$50</definedName>
    <definedName name="_xlnm.Print_Area" localSheetId="2">'Resumen de gastos 2024'!$A$1:$L$27</definedName>
  </definedNames>
  <calcPr calcId="152511"/>
</workbook>
</file>

<file path=xl/calcChain.xml><?xml version="1.0" encoding="utf-8"?>
<calcChain xmlns="http://schemas.openxmlformats.org/spreadsheetml/2006/main">
  <c r="H25" i="6" l="1"/>
  <c r="K24" i="6"/>
  <c r="H26" i="6"/>
  <c r="H11" i="6"/>
  <c r="K10" i="6"/>
  <c r="I20" i="6"/>
  <c r="I23" i="6" s="1"/>
  <c r="K23" i="6" s="1"/>
  <c r="K22" i="6"/>
  <c r="K21" i="6"/>
  <c r="K20" i="6"/>
  <c r="K9" i="6"/>
  <c r="K8" i="6"/>
  <c r="K7" i="6"/>
  <c r="B55" i="3" l="1"/>
  <c r="C53" i="3" s="1"/>
  <c r="B9" i="3"/>
  <c r="B12" i="3" s="1"/>
  <c r="C12" i="3" s="1"/>
  <c r="C35" i="1"/>
  <c r="C34" i="1"/>
  <c r="C33" i="1"/>
  <c r="C32" i="1"/>
  <c r="C31" i="1"/>
  <c r="C30" i="1"/>
  <c r="B9" i="1"/>
  <c r="C11" i="1" s="1"/>
  <c r="C54" i="3" l="1"/>
  <c r="C11" i="3"/>
  <c r="C10" i="3"/>
  <c r="C8" i="3"/>
  <c r="C6" i="3"/>
  <c r="C7" i="3"/>
  <c r="C6" i="1"/>
  <c r="C7" i="1"/>
  <c r="C8" i="1"/>
  <c r="C55" i="3" l="1"/>
  <c r="C13" i="3"/>
  <c r="C9" i="3"/>
  <c r="B35" i="3"/>
  <c r="B35" i="1"/>
  <c r="C34" i="3" l="1"/>
  <c r="C33" i="3" l="1"/>
  <c r="H27" i="6" l="1"/>
  <c r="C10" i="1" l="1"/>
  <c r="C32" i="3" l="1"/>
  <c r="C31" i="3" l="1"/>
  <c r="C35" i="3" s="1"/>
  <c r="C9" i="1" l="1"/>
</calcChain>
</file>

<file path=xl/sharedStrings.xml><?xml version="1.0" encoding="utf-8"?>
<sst xmlns="http://schemas.openxmlformats.org/spreadsheetml/2006/main" count="120" uniqueCount="62">
  <si>
    <t>DETALLE</t>
  </si>
  <si>
    <t>PRESUPUESTO EJECUTADO</t>
  </si>
  <si>
    <t>INFORME CONTABLE DE INGRESOS</t>
  </si>
  <si>
    <t>PORCENTAJE</t>
  </si>
  <si>
    <t>VALORES</t>
  </si>
  <si>
    <t>Certificados</t>
  </si>
  <si>
    <t>Rendimiento Financiero</t>
  </si>
  <si>
    <t>INFORME CONTABLE DE EGRESOS</t>
  </si>
  <si>
    <t>PRESUPUESTO APROBADO INICIAL</t>
  </si>
  <si>
    <t>TOTAL DE PRESUPUESTO APROBADO</t>
  </si>
  <si>
    <t>TOTAL</t>
  </si>
  <si>
    <t xml:space="preserve">  </t>
  </si>
  <si>
    <t>COMISIONES , HONORARIOS Y SERVICIOS PUBLICOS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</si>
  <si>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</si>
  <si>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SERVICIOS PUBLICOS</t>
  </si>
  <si>
    <t>INSTITUCION EDUCATIVA LA MILAGROSA</t>
  </si>
  <si>
    <t>COMISIONES BANCARIAS</t>
  </si>
  <si>
    <t>TIENDA ESCOLAR</t>
  </si>
  <si>
    <t>I N S T I T U C I O NE D U C A T I V A  LA MILAGROSA</t>
  </si>
  <si>
    <t>NIT.  815.004306-3</t>
  </si>
  <si>
    <t>Fecha de inicio de contrato</t>
  </si>
  <si>
    <t>Fecha de terminacion de contrato</t>
  </si>
  <si>
    <t>Fecha de mes</t>
  </si>
  <si>
    <t>PROVEEDOR</t>
  </si>
  <si>
    <t>NIT</t>
  </si>
  <si>
    <t>OBJETO</t>
  </si>
  <si>
    <t>%</t>
  </si>
  <si>
    <t xml:space="preserve">Saldo </t>
  </si>
  <si>
    <t>Observaciones</t>
  </si>
  <si>
    <t xml:space="preserve">BANCO CAJA SOCIAL                                                                                   </t>
  </si>
  <si>
    <t>LIQUIDADO</t>
  </si>
  <si>
    <t xml:space="preserve">COLOMBIA TELECOMUNICACION S.A.S                                                                     </t>
  </si>
  <si>
    <t>EN EJECUCION</t>
  </si>
  <si>
    <t xml:space="preserve">LILIAM MERCEDES ERASO ROSERO                                                                        </t>
  </si>
  <si>
    <t>Vr.Contrato inicial</t>
  </si>
  <si>
    <t>Valor cancelado por mes</t>
  </si>
  <si>
    <t>Valor ACUMULADO</t>
  </si>
  <si>
    <t xml:space="preserve">Servicios Públicos                                                                                  </t>
  </si>
  <si>
    <t xml:space="preserve">Comisiones, Honorarios y Servicios                                                                  </t>
  </si>
  <si>
    <t>MANTNIMIENTO</t>
  </si>
  <si>
    <t>VALOR DE MES</t>
  </si>
  <si>
    <t>VALOR ANTERIOR</t>
  </si>
  <si>
    <t>VALOR TOTAL</t>
  </si>
  <si>
    <t>Donaciones</t>
  </si>
  <si>
    <t>IMPRESOS Y PUBLICACIONES</t>
  </si>
  <si>
    <t>DEL 01 DE ENERO AL 28 DE FEBRERO DEL 2025</t>
  </si>
  <si>
    <t>SALDO EN BANCOS AÑO ANTERIOR 2024</t>
  </si>
  <si>
    <t>ADICION PRESUPUESTO DONACION</t>
  </si>
  <si>
    <t>PRESUPUESTO POR EJECUTAR</t>
  </si>
  <si>
    <t>INGRESOS DETALLDOS DE ENERO  A FEBRERO DEL 2025</t>
  </si>
  <si>
    <t>Ingresos del año 2024</t>
  </si>
  <si>
    <t>DEL 01 DE ENERO AL 28 DE FEBRERO  DEL 2025</t>
  </si>
  <si>
    <t>PRESUPUESTO COMPROMETIDO</t>
  </si>
  <si>
    <t>GASTOS   DETALLADOS DE ENERO - FEBRERO DEL 2025</t>
  </si>
  <si>
    <t>PREUPUESTO COMPROMETIDO  DE ENERO - FEBRERO DEL 2025</t>
  </si>
  <si>
    <t>RELACION DE GASTOS DEL MES DE ENERO  DEL 2025</t>
  </si>
  <si>
    <t xml:space="preserve">MONTENEGRO VELASQUEZ WILSON                                                                         </t>
  </si>
  <si>
    <t xml:space="preserve">VELEZ RIVERA JULIAN GEOVANI                                                                         </t>
  </si>
  <si>
    <t>GASTOS FINANCIEROS DELMES DE FEBRERO DEL 2024</t>
  </si>
  <si>
    <t>RELACION DE GASTOS DEL MES DE FEBRERO  DEL 2025</t>
  </si>
  <si>
    <t>Pintura de salones</t>
  </si>
  <si>
    <t>mantenimiento de pupitres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</si>
</sst>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(&quot;$&quot;\ * #,##0.00_);_(&quot;$&quot;\ * \(#,##0.00\);_(&quot;$&quot;\ * &quot;-&quot;??_);_(@_)"/>
    <numFmt numFmtId="169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10" fillId="0" borderId="0"/>
    <xf numFmtId="0" fontId="15" fillId="0" borderId="0"/>
  </cellStyleXfs>
  <cellXfs count="54">
    <xf numFmtId="0" fontId="0" fillId="0" borderId="0" xfId="0"/>
    <xf numFmtId="166" fontId="0" fillId="0" borderId="0" xfId="1" applyNumberFormat="1" applyFont="1"/>
    <xf numFmtId="165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5" fontId="0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0" fontId="0" fillId="0" borderId="0" xfId="0" applyAlignment="1"/>
    <xf numFmtId="0" fontId="0" fillId="0" borderId="1" xfId="0" applyFill="1" applyBorder="1"/>
    <xf numFmtId="14" fontId="0" fillId="0" borderId="1" xfId="0" applyNumberFormat="1" applyBorder="1"/>
    <xf numFmtId="14" fontId="2" fillId="0" borderId="1" xfId="2" applyNumberFormat="1" applyBorder="1"/>
    <xf numFmtId="0" fontId="2" fillId="0" borderId="1" xfId="2" applyBorder="1"/>
    <xf numFmtId="41" fontId="2" fillId="0" borderId="1" xfId="11" applyFont="1" applyBorder="1"/>
    <xf numFmtId="41" fontId="0" fillId="0" borderId="1" xfId="11" applyFont="1" applyBorder="1"/>
    <xf numFmtId="14" fontId="0" fillId="0" borderId="0" xfId="0" applyNumberFormat="1" applyBorder="1"/>
    <xf numFmtId="14" fontId="2" fillId="0" borderId="0" xfId="2" applyNumberFormat="1" applyBorder="1"/>
    <xf numFmtId="0" fontId="2" fillId="0" borderId="0" xfId="2" applyBorder="1"/>
    <xf numFmtId="41" fontId="2" fillId="0" borderId="0" xfId="11" applyFont="1" applyBorder="1"/>
    <xf numFmtId="41" fontId="0" fillId="0" borderId="0" xfId="1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1" fontId="0" fillId="0" borderId="1" xfId="0" applyNumberFormat="1" applyBorder="1"/>
    <xf numFmtId="41" fontId="13" fillId="0" borderId="1" xfId="11" applyFont="1" applyBorder="1"/>
    <xf numFmtId="166" fontId="14" fillId="0" borderId="1" xfId="1" applyNumberFormat="1" applyFont="1" applyBorder="1"/>
    <xf numFmtId="166" fontId="14" fillId="0" borderId="13" xfId="1" applyNumberFormat="1" applyFont="1" applyFill="1" applyBorder="1"/>
    <xf numFmtId="14" fontId="12" fillId="0" borderId="0" xfId="0" applyNumberFormat="1" applyFont="1" applyFill="1" applyBorder="1"/>
    <xf numFmtId="14" fontId="13" fillId="0" borderId="0" xfId="12" applyNumberFormat="1" applyFont="1" applyBorder="1"/>
    <xf numFmtId="0" fontId="13" fillId="0" borderId="0" xfId="12" applyFont="1" applyBorder="1"/>
    <xf numFmtId="41" fontId="13" fillId="0" borderId="0" xfId="11" applyFont="1" applyBorder="1"/>
    <xf numFmtId="166" fontId="13" fillId="0" borderId="0" xfId="1" applyNumberFormat="1" applyFont="1" applyFill="1" applyBorder="1"/>
    <xf numFmtId="166" fontId="12" fillId="0" borderId="0" xfId="0" applyNumberFormat="1" applyFont="1" applyBorder="1"/>
    <xf numFmtId="0" fontId="0" fillId="0" borderId="0" xfId="0" applyFont="1" applyBorder="1"/>
    <xf numFmtId="43" fontId="0" fillId="0" borderId="0" xfId="0" applyNumberFormat="1"/>
    <xf numFmtId="0" fontId="11" fillId="0" borderId="0" xfId="0" applyFont="1"/>
    <xf numFmtId="14" fontId="0" fillId="0" borderId="0" xfId="0" applyNumberFormat="1"/>
    <xf numFmtId="0" fontId="2" fillId="0" borderId="0" xfId="0" applyFont="1"/>
    <xf numFmtId="4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5">
    <cellStyle name="Millares" xfId="1" builtinId="3"/>
    <cellStyle name="Millares [0]" xfId="11" builtinId="6"/>
    <cellStyle name="Millares 2" xfId="4"/>
    <cellStyle name="Millares 3" xfId="10"/>
    <cellStyle name="Millares 4" xfId="6"/>
    <cellStyle name="Millares 6" xfId="5"/>
    <cellStyle name="Normal" xfId="0" builtinId="0"/>
    <cellStyle name="Normal 2" xfId="2"/>
    <cellStyle name="Normal 3" xfId="3"/>
    <cellStyle name="Normal 4" xfId="7"/>
    <cellStyle name="Normal 5" xfId="8"/>
    <cellStyle name="Normal 6" xfId="9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2024'!$B$1:$B$3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28 DE FEBRERO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2024'!$A$4:$A$10</c:f>
              <c:strCache>
                <c:ptCount val="7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TOTAL DE PRESUPUESTO APROBADO</c:v>
                </c:pt>
                <c:pt idx="6">
                  <c:v>PRESUPUESTO EJECUTADO</c:v>
                </c:pt>
              </c:strCache>
            </c:strRef>
          </c:cat>
          <c:val>
            <c:numRef>
              <c:f>'INGRESOS 2024'!$B$4:$B$10</c:f>
              <c:numCache>
                <c:formatCode>General</c:formatCode>
                <c:ptCount val="7"/>
                <c:pt idx="1">
                  <c:v>0</c:v>
                </c:pt>
                <c:pt idx="2" formatCode="_(* #,##0_);_(* \(#,##0\);_(* &quot;-&quot;??_);_(@_)">
                  <c:v>137853260</c:v>
                </c:pt>
                <c:pt idx="3" formatCode="_(* #,##0_);_(* \(#,##0\);_(* &quot;-&quot;??_);_(@_)">
                  <c:v>38470249</c:v>
                </c:pt>
                <c:pt idx="4" formatCode="_(* #,##0_);_(* \(#,##0\);_(* &quot;-&quot;??_);_(@_)">
                  <c:v>675000</c:v>
                </c:pt>
                <c:pt idx="5" formatCode="_(* #,##0_);_(* \(#,##0\);_(* &quot;-&quot;??_);_(@_)">
                  <c:v>176998509</c:v>
                </c:pt>
                <c:pt idx="6" formatCode="_(* #,##0_);_(* \(#,##0\);_(* &quot;-&quot;??_);_(@_)">
                  <c:v>2085476</c:v>
                </c:pt>
              </c:numCache>
            </c:numRef>
          </c:val>
        </c:ser>
        <c:ser>
          <c:idx val="1"/>
          <c:order val="1"/>
          <c:tx>
            <c:strRef>
              <c:f>'INGRESOS 2024'!$C$1:$C$3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28 DE FEBRERO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2024'!$A$4:$A$10</c:f>
              <c:strCache>
                <c:ptCount val="7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TOTAL DE PRESUPUESTO APROBADO</c:v>
                </c:pt>
                <c:pt idx="6">
                  <c:v>PRESUPUESTO EJECUTADO</c:v>
                </c:pt>
              </c:strCache>
            </c:strRef>
          </c:cat>
          <c:val>
            <c:numRef>
              <c:f>'INGRESOS 2024'!$C$4:$C$10</c:f>
              <c:numCache>
                <c:formatCode>General</c:formatCode>
                <c:ptCount val="7"/>
                <c:pt idx="1">
                  <c:v>0</c:v>
                </c:pt>
                <c:pt idx="2" formatCode="_(* #,##0_);_(* \(#,##0\);_(* &quot;-&quot;??_);_(@_)">
                  <c:v>77.883853812576461</c:v>
                </c:pt>
                <c:pt idx="3" formatCode="_(* #,##0_);_(* \(#,##0\);_(* &quot;-&quot;??_);_(@_)">
                  <c:v>21.734787042754128</c:v>
                </c:pt>
                <c:pt idx="4" formatCode="_(* #,##0_);_(* \(#,##0\);_(* &quot;-&quot;??_);_(@_)">
                  <c:v>0.38135914466940507</c:v>
                </c:pt>
                <c:pt idx="5" formatCode="_(* #,##0_);_(* \(#,##0\);_(* &quot;-&quot;??_);_(@_)">
                  <c:v>100</c:v>
                </c:pt>
                <c:pt idx="6" formatCode="_(* #,##0_);_(* \(#,##0\);_(* &quot;-&quot;??_);_(@_)">
                  <c:v>1.1782449534645516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2024'!$B$28:$B$29</c:f>
              <c:strCache>
                <c:ptCount val="2"/>
                <c:pt idx="0">
                  <c:v>INGRESOS DETALLDOS DE ENERO  A FEBRERO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2024'!$A$30:$A$35</c:f>
              <c:strCache>
                <c:ptCount val="6"/>
                <c:pt idx="0">
                  <c:v>Certificados</c:v>
                </c:pt>
                <c:pt idx="1">
                  <c:v>TIENDA ESCOLAR</c:v>
                </c:pt>
                <c:pt idx="2">
                  <c:v>Rendimiento Financiero</c:v>
                </c:pt>
                <c:pt idx="3">
                  <c:v>Ingresos del año 2024</c:v>
                </c:pt>
                <c:pt idx="4">
                  <c:v>Donaciones</c:v>
                </c:pt>
                <c:pt idx="5">
                  <c:v>TOTAL</c:v>
                </c:pt>
              </c:strCache>
            </c:strRef>
          </c:cat>
          <c:val>
            <c:numRef>
              <c:f>'INGRESOS 2024'!$B$30:$B$35</c:f>
              <c:numCache>
                <c:formatCode>_(* #,##0_);_(* \(#,##0\);_(* "-"??_);_(@_)</c:formatCode>
                <c:ptCount val="6"/>
                <c:pt idx="0">
                  <c:v>1210000</c:v>
                </c:pt>
                <c:pt idx="1">
                  <c:v>200000</c:v>
                </c:pt>
                <c:pt idx="2">
                  <c:v>476</c:v>
                </c:pt>
                <c:pt idx="3">
                  <c:v>38470249</c:v>
                </c:pt>
                <c:pt idx="4">
                  <c:v>675000</c:v>
                </c:pt>
                <c:pt idx="5">
                  <c:v>40555725</c:v>
                </c:pt>
              </c:numCache>
            </c:numRef>
          </c:val>
        </c:ser>
        <c:ser>
          <c:idx val="1"/>
          <c:order val="1"/>
          <c:tx>
            <c:strRef>
              <c:f>'INGRESOS 2024'!$C$28:$C$29</c:f>
              <c:strCache>
                <c:ptCount val="2"/>
                <c:pt idx="0">
                  <c:v>INGRESOS DETALLDOS DE ENERO  A FEBRERO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2024'!$A$30:$A$35</c:f>
              <c:strCache>
                <c:ptCount val="6"/>
                <c:pt idx="0">
                  <c:v>Certificados</c:v>
                </c:pt>
                <c:pt idx="1">
                  <c:v>TIENDA ESCOLAR</c:v>
                </c:pt>
                <c:pt idx="2">
                  <c:v>Rendimiento Financiero</c:v>
                </c:pt>
                <c:pt idx="3">
                  <c:v>Ingresos del año 2024</c:v>
                </c:pt>
                <c:pt idx="4">
                  <c:v>Donaciones</c:v>
                </c:pt>
                <c:pt idx="5">
                  <c:v>TOTAL</c:v>
                </c:pt>
              </c:strCache>
            </c:strRef>
          </c:cat>
          <c:val>
            <c:numRef>
              <c:f>'INGRESOS 2024'!$C$30:$C$35</c:f>
              <c:numCache>
                <c:formatCode>_(* #,##0.00_);_(* \(#,##0.00\);_(* "-"??_);_(@_)</c:formatCode>
                <c:ptCount val="6"/>
                <c:pt idx="0">
                  <c:v>2.9835491783219261</c:v>
                </c:pt>
                <c:pt idx="1">
                  <c:v>0.49314862451602087</c:v>
                </c:pt>
                <c:pt idx="2">
                  <c:v>1.1736937263481296E-3</c:v>
                </c:pt>
                <c:pt idx="3">
                  <c:v>94.857751895694136</c:v>
                </c:pt>
                <c:pt idx="4">
                  <c:v>1.6643766077415703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2024'!$B$1:$B$4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28 DE FEBRERO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2024'!$A$5:$A$12</c:f>
              <c:strCache>
                <c:ptCount val="8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TOTAL DE PRESUPUESTO APROBADO</c:v>
                </c:pt>
                <c:pt idx="5">
                  <c:v>PRESUPUESTO EJECUTADO</c:v>
                </c:pt>
                <c:pt idx="6">
                  <c:v>PRESUPUESTO COMPROMETIDO</c:v>
                </c:pt>
                <c:pt idx="7">
                  <c:v>PRESUPUESTO POR EJECUTAR</c:v>
                </c:pt>
              </c:strCache>
            </c:strRef>
          </c:cat>
          <c:val>
            <c:numRef>
              <c:f>'GASTO 2024'!$B$5:$B$12</c:f>
              <c:numCache>
                <c:formatCode>_(* #,##0_);_(* \(#,##0\);_(* "-"??_);_(@_)</c:formatCode>
                <c:ptCount val="8"/>
                <c:pt idx="0" formatCode="General">
                  <c:v>0</c:v>
                </c:pt>
                <c:pt idx="1">
                  <c:v>137853260</c:v>
                </c:pt>
                <c:pt idx="2">
                  <c:v>38470249</c:v>
                </c:pt>
                <c:pt idx="3">
                  <c:v>675000</c:v>
                </c:pt>
                <c:pt idx="4">
                  <c:v>176998509</c:v>
                </c:pt>
                <c:pt idx="5">
                  <c:v>14831762</c:v>
                </c:pt>
                <c:pt idx="6">
                  <c:v>33498500</c:v>
                </c:pt>
                <c:pt idx="7">
                  <c:v>128668247</c:v>
                </c:pt>
              </c:numCache>
            </c:numRef>
          </c:val>
        </c:ser>
        <c:ser>
          <c:idx val="1"/>
          <c:order val="1"/>
          <c:tx>
            <c:strRef>
              <c:f>'GASTO 2024'!$C$1:$C$4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28 DE FEBRERO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2024'!$A$5:$A$12</c:f>
              <c:strCache>
                <c:ptCount val="8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TOTAL DE PRESUPUESTO APROBADO</c:v>
                </c:pt>
                <c:pt idx="5">
                  <c:v>PRESUPUESTO EJECUTADO</c:v>
                </c:pt>
                <c:pt idx="6">
                  <c:v>PRESUPUESTO COMPROMETIDO</c:v>
                </c:pt>
                <c:pt idx="7">
                  <c:v>PRESUPUESTO POR EJECUTAR</c:v>
                </c:pt>
              </c:strCache>
            </c:strRef>
          </c:cat>
          <c:val>
            <c:numRef>
              <c:f>'GASTO 2024'!$C$5:$C$12</c:f>
              <c:numCache>
                <c:formatCode>_(* #,##0_);_(* \(#,##0\);_(* "-"??_);_(@_)</c:formatCode>
                <c:ptCount val="8"/>
                <c:pt idx="0" formatCode="General">
                  <c:v>0</c:v>
                </c:pt>
                <c:pt idx="1">
                  <c:v>77.883853812576461</c:v>
                </c:pt>
                <c:pt idx="2">
                  <c:v>21.734787042754128</c:v>
                </c:pt>
                <c:pt idx="3">
                  <c:v>0.38135914466940507</c:v>
                </c:pt>
                <c:pt idx="4">
                  <c:v>100</c:v>
                </c:pt>
                <c:pt idx="5">
                  <c:v>8.3795971411262009</c:v>
                </c:pt>
                <c:pt idx="6">
                  <c:v>18.92586564104899</c:v>
                </c:pt>
                <c:pt idx="7">
                  <c:v>72.694537217824816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2024'!$B$29:$B$30</c:f>
              <c:strCache>
                <c:ptCount val="2"/>
                <c:pt idx="0">
                  <c:v>GASTOS   DETALLADOS DE ENERO - FEBRERO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2024'!$A$31:$A$35</c:f>
              <c:strCache>
                <c:ptCount val="5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PRESUPUESTO EJECUTADO</c:v>
                </c:pt>
              </c:strCache>
            </c:strRef>
          </c:cat>
          <c:val>
            <c:numRef>
              <c:f>'GASTO 2024'!$B$31:$B$35</c:f>
              <c:numCache>
                <c:formatCode>_(* #,##0_);_(* \(#,##0\);_(* "-"??_);_(@_)</c:formatCode>
                <c:ptCount val="5"/>
                <c:pt idx="0">
                  <c:v>3700000</c:v>
                </c:pt>
                <c:pt idx="1">
                  <c:v>330441</c:v>
                </c:pt>
                <c:pt idx="2">
                  <c:v>1321</c:v>
                </c:pt>
                <c:pt idx="3">
                  <c:v>10800000</c:v>
                </c:pt>
                <c:pt idx="4">
                  <c:v>14831762</c:v>
                </c:pt>
              </c:numCache>
            </c:numRef>
          </c:val>
        </c:ser>
        <c:ser>
          <c:idx val="1"/>
          <c:order val="1"/>
          <c:tx>
            <c:strRef>
              <c:f>'GASTO 2024'!$C$29:$C$30</c:f>
              <c:strCache>
                <c:ptCount val="2"/>
                <c:pt idx="0">
                  <c:v>GASTOS   DETALLADOS DE ENERO - FEBRERO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2024'!$A$31:$A$35</c:f>
              <c:strCache>
                <c:ptCount val="5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PRESUPUESTO EJECUTADO</c:v>
                </c:pt>
              </c:strCache>
            </c:strRef>
          </c:cat>
          <c:val>
            <c:numRef>
              <c:f>'GASTO 2024'!$C$31:$C$35</c:f>
              <c:numCache>
                <c:formatCode>_(* #,##0.00_);_(* \(#,##0.00\);_(* "-"??_);_(@_)</c:formatCode>
                <c:ptCount val="5"/>
                <c:pt idx="0">
                  <c:v>24.946462867999095</c:v>
                </c:pt>
                <c:pt idx="1">
                  <c:v>2.2279281450174295</c:v>
                </c:pt>
                <c:pt idx="2">
                  <c:v>8.9065614726018399E-3</c:v>
                </c:pt>
                <c:pt idx="3">
                  <c:v>72.816702425510869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0</xdr:rowOff>
    </xdr:from>
    <xdr:to>
      <xdr:col>0</xdr:col>
      <xdr:colOff>1817369</xdr:colOff>
      <xdr:row>3</xdr:row>
      <xdr:rowOff>150813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0"/>
          <a:ext cx="1087120" cy="722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11</xdr:row>
      <xdr:rowOff>156368</xdr:rowOff>
    </xdr:from>
    <xdr:to>
      <xdr:col>2</xdr:col>
      <xdr:colOff>1254124</xdr:colOff>
      <xdr:row>26</xdr:row>
      <xdr:rowOff>42068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180180</xdr:rowOff>
    </xdr:from>
    <xdr:to>
      <xdr:col>2</xdr:col>
      <xdr:colOff>1254124</xdr:colOff>
      <xdr:row>49</xdr:row>
      <xdr:rowOff>65880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1753870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8712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12</xdr:row>
      <xdr:rowOff>323849</xdr:rowOff>
    </xdr:from>
    <xdr:to>
      <xdr:col>3</xdr:col>
      <xdr:colOff>19050</xdr:colOff>
      <xdr:row>27</xdr:row>
      <xdr:rowOff>109536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14287</xdr:rowOff>
    </xdr:from>
    <xdr:to>
      <xdr:col>3</xdr:col>
      <xdr:colOff>28574</xdr:colOff>
      <xdr:row>49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2</xdr:col>
      <xdr:colOff>771525</xdr:colOff>
      <xdr:row>2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"/>
          <a:ext cx="1733550" cy="476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323850</xdr:colOff>
      <xdr:row>13</xdr:row>
      <xdr:rowOff>28575</xdr:rowOff>
    </xdr:from>
    <xdr:ext cx="1733550" cy="476250"/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5"/>
  <sheetViews>
    <sheetView zoomScale="120" zoomScaleNormal="120" workbookViewId="0">
      <selection sqref="A1:XFD1048576"/>
    </sheetView>
  </sheetViews>
  <sheetFormatPr baseColWidth="10" defaultRowHeight="15" x14ac:dyDescent="0.25"/>
  <cols>
    <col min="1" max="1" width="36.85546875" customWidth="1"/>
    <col min="2" max="2" width="24" customWidth="1"/>
    <col min="3" max="3" width="19.140625" customWidth="1"/>
    <col min="4" max="4" width="16.85546875" bestFit="1" customWidth="1"/>
  </cols>
  <sheetData>
    <row r="1" spans="1:4" x14ac:dyDescent="0.25">
      <c r="B1" s="14" t="s">
        <v>15</v>
      </c>
      <c r="C1" s="14"/>
    </row>
    <row r="2" spans="1:4" x14ac:dyDescent="0.25">
      <c r="B2" s="14" t="s">
        <v>2</v>
      </c>
      <c r="C2" s="14"/>
    </row>
    <row r="3" spans="1:4" x14ac:dyDescent="0.25">
      <c r="B3" s="14" t="s">
        <v>45</v>
      </c>
      <c r="C3" s="14"/>
    </row>
    <row r="4" spans="1:4" x14ac:dyDescent="0.25">
      <c r="A4" t="s">
        <v>11</v>
      </c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+B6/B9*100</f>
        <v>77.883853812576461</v>
      </c>
      <c r="D6" s="7"/>
    </row>
    <row r="7" spans="1:4" x14ac:dyDescent="0.25">
      <c r="A7" s="3" t="s">
        <v>46</v>
      </c>
      <c r="B7" s="4">
        <v>38470249</v>
      </c>
      <c r="C7" s="6">
        <f>+B7/B9*100</f>
        <v>21.734787042754128</v>
      </c>
    </row>
    <row r="8" spans="1:4" x14ac:dyDescent="0.25">
      <c r="A8" s="3" t="s">
        <v>47</v>
      </c>
      <c r="B8" s="4">
        <v>675000</v>
      </c>
      <c r="C8" s="6">
        <f>+B8/B9*100</f>
        <v>0.38135914466940507</v>
      </c>
    </row>
    <row r="9" spans="1:4" x14ac:dyDescent="0.25">
      <c r="A9" s="3" t="s">
        <v>9</v>
      </c>
      <c r="B9" s="4">
        <f>SUM(B6:B8)</f>
        <v>176998509</v>
      </c>
      <c r="C9" s="4">
        <f>SUM(C6:C8)</f>
        <v>100</v>
      </c>
      <c r="D9" s="7"/>
    </row>
    <row r="10" spans="1:4" x14ac:dyDescent="0.25">
      <c r="A10" s="3" t="s">
        <v>1</v>
      </c>
      <c r="B10" s="4">
        <v>2085476</v>
      </c>
      <c r="C10" s="4">
        <f>+B10/B9*100</f>
        <v>1.1782449534645516</v>
      </c>
    </row>
    <row r="11" spans="1:4" x14ac:dyDescent="0.25">
      <c r="A11" s="15" t="s">
        <v>48</v>
      </c>
      <c r="B11" s="4">
        <v>174913032</v>
      </c>
      <c r="C11" s="4">
        <f>+B11/B9*100</f>
        <v>98.821754481558941</v>
      </c>
    </row>
    <row r="12" spans="1:4" x14ac:dyDescent="0.25">
      <c r="A12" s="11"/>
      <c r="B12" s="12"/>
      <c r="C12" s="12"/>
    </row>
    <row r="13" spans="1:4" x14ac:dyDescent="0.25">
      <c r="B13" s="1"/>
      <c r="C13" s="2"/>
    </row>
    <row r="14" spans="1:4" x14ac:dyDescent="0.25">
      <c r="B14" s="1"/>
      <c r="C14" s="2"/>
    </row>
    <row r="15" spans="1:4" x14ac:dyDescent="0.25">
      <c r="B15" s="1"/>
      <c r="C15" s="2"/>
    </row>
    <row r="16" spans="1:4" x14ac:dyDescent="0.25">
      <c r="B16" s="1"/>
      <c r="C16" s="2"/>
    </row>
    <row r="17" spans="1:4" x14ac:dyDescent="0.25">
      <c r="B17" s="1"/>
      <c r="C17" s="2"/>
    </row>
    <row r="18" spans="1:4" x14ac:dyDescent="0.25">
      <c r="B18" s="1"/>
      <c r="C18" s="2"/>
    </row>
    <row r="19" spans="1:4" x14ac:dyDescent="0.25">
      <c r="B19" s="1"/>
    </row>
    <row r="20" spans="1:4" x14ac:dyDescent="0.25">
      <c r="B20" s="1"/>
    </row>
    <row r="21" spans="1:4" x14ac:dyDescent="0.25">
      <c r="B21" s="1"/>
    </row>
    <row r="22" spans="1:4" x14ac:dyDescent="0.25">
      <c r="B22" s="1"/>
    </row>
    <row r="23" spans="1:4" x14ac:dyDescent="0.25">
      <c r="B23" s="1"/>
    </row>
    <row r="24" spans="1:4" x14ac:dyDescent="0.25">
      <c r="B24" s="1"/>
    </row>
    <row r="25" spans="1:4" x14ac:dyDescent="0.25">
      <c r="B25" s="1"/>
    </row>
    <row r="28" spans="1:4" x14ac:dyDescent="0.25">
      <c r="A28" s="50" t="s">
        <v>49</v>
      </c>
      <c r="B28" s="50"/>
      <c r="C28" s="50"/>
    </row>
    <row r="29" spans="1:4" x14ac:dyDescent="0.25">
      <c r="A29" s="10" t="s">
        <v>0</v>
      </c>
      <c r="B29" s="10" t="s">
        <v>4</v>
      </c>
      <c r="C29" s="10" t="s">
        <v>3</v>
      </c>
      <c r="D29" s="45"/>
    </row>
    <row r="30" spans="1:4" x14ac:dyDescent="0.25">
      <c r="A30" s="3" t="s">
        <v>5</v>
      </c>
      <c r="B30" s="4">
        <v>1210000</v>
      </c>
      <c r="C30" s="5">
        <f>+B30/B35*100</f>
        <v>2.9835491783219261</v>
      </c>
      <c r="D30" s="8"/>
    </row>
    <row r="31" spans="1:4" x14ac:dyDescent="0.25">
      <c r="A31" s="3" t="s">
        <v>17</v>
      </c>
      <c r="B31" s="4">
        <v>200000</v>
      </c>
      <c r="C31" s="5">
        <f>+B31/B35*100</f>
        <v>0.49314862451602087</v>
      </c>
      <c r="D31" s="8"/>
    </row>
    <row r="32" spans="1:4" x14ac:dyDescent="0.25">
      <c r="A32" s="3" t="s">
        <v>6</v>
      </c>
      <c r="B32" s="4">
        <v>476</v>
      </c>
      <c r="C32" s="5">
        <f>+B32/B35*100</f>
        <v>1.1736937263481296E-3</v>
      </c>
    </row>
    <row r="33" spans="1:4" x14ac:dyDescent="0.25">
      <c r="A33" s="3" t="s">
        <v>50</v>
      </c>
      <c r="B33" s="4">
        <v>38470249</v>
      </c>
      <c r="C33" s="5">
        <f>+B33/B35*100</f>
        <v>94.857751895694136</v>
      </c>
    </row>
    <row r="34" spans="1:4" x14ac:dyDescent="0.25">
      <c r="A34" s="3" t="s">
        <v>43</v>
      </c>
      <c r="B34" s="4">
        <v>675000</v>
      </c>
      <c r="C34" s="5">
        <f>+B34/B35*100</f>
        <v>1.6643766077415703</v>
      </c>
    </row>
    <row r="35" spans="1:4" x14ac:dyDescent="0.25">
      <c r="A35" s="3" t="s">
        <v>10</v>
      </c>
      <c r="B35" s="6">
        <f>SUM(B30:B34)</f>
        <v>40555725</v>
      </c>
      <c r="C35" s="5">
        <f>SUM(C30:C34)</f>
        <v>100</v>
      </c>
      <c r="D35" t="s">
        <v>13</v>
      </c>
    </row>
  </sheetData>
  <mergeCells count="1">
    <mergeCell ref="A28:C28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55"/>
  <sheetViews>
    <sheetView topLeftCell="A37" workbookViewId="0">
      <selection activeCell="I42" sqref="I42"/>
    </sheetView>
  </sheetViews>
  <sheetFormatPr baseColWidth="10" defaultRowHeight="15" x14ac:dyDescent="0.25"/>
  <cols>
    <col min="1" max="1" width="39.28515625" customWidth="1"/>
    <col min="2" max="2" width="21.42578125" customWidth="1"/>
    <col min="3" max="3" width="25.28515625" customWidth="1"/>
    <col min="5" max="6" width="13.140625" bestFit="1" customWidth="1"/>
  </cols>
  <sheetData>
    <row r="1" spans="1:4" x14ac:dyDescent="0.25">
      <c r="A1" s="14"/>
      <c r="B1" s="14" t="s">
        <v>15</v>
      </c>
      <c r="C1" s="14"/>
    </row>
    <row r="2" spans="1:4" x14ac:dyDescent="0.25">
      <c r="A2" s="14"/>
      <c r="B2" s="14" t="s">
        <v>7</v>
      </c>
      <c r="C2" s="14"/>
    </row>
    <row r="3" spans="1:4" x14ac:dyDescent="0.25">
      <c r="A3" s="14"/>
      <c r="B3" s="14" t="s">
        <v>51</v>
      </c>
      <c r="C3" s="14"/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+B6/B9*100</f>
        <v>77.883853812576461</v>
      </c>
    </row>
    <row r="7" spans="1:4" x14ac:dyDescent="0.25">
      <c r="A7" s="3" t="s">
        <v>46</v>
      </c>
      <c r="B7" s="4">
        <v>38470249</v>
      </c>
      <c r="C7" s="6">
        <f>+B7/B9*100</f>
        <v>21.734787042754128</v>
      </c>
      <c r="D7" s="7"/>
    </row>
    <row r="8" spans="1:4" x14ac:dyDescent="0.25">
      <c r="A8" s="3" t="s">
        <v>47</v>
      </c>
      <c r="B8" s="4">
        <v>675000</v>
      </c>
      <c r="C8" s="6">
        <f>+B8/B9*100</f>
        <v>0.38135914466940507</v>
      </c>
      <c r="D8" s="7"/>
    </row>
    <row r="9" spans="1:4" x14ac:dyDescent="0.25">
      <c r="A9" s="3" t="s">
        <v>9</v>
      </c>
      <c r="B9" s="4">
        <f>SUM(B6:B8)</f>
        <v>176998509</v>
      </c>
      <c r="C9" s="4">
        <f>SUM(C6:C8)</f>
        <v>100</v>
      </c>
      <c r="D9" s="7"/>
    </row>
    <row r="10" spans="1:4" x14ac:dyDescent="0.25">
      <c r="A10" s="3" t="s">
        <v>1</v>
      </c>
      <c r="B10" s="4">
        <v>14831762</v>
      </c>
      <c r="C10" s="4">
        <f>+B10/B9*100</f>
        <v>8.3795971411262009</v>
      </c>
      <c r="D10" s="7"/>
    </row>
    <row r="11" spans="1:4" x14ac:dyDescent="0.25">
      <c r="A11" s="15" t="s">
        <v>52</v>
      </c>
      <c r="B11" s="4">
        <v>33498500</v>
      </c>
      <c r="C11" s="4">
        <f>+B11/B9*100</f>
        <v>18.92586564104899</v>
      </c>
      <c r="D11" s="7"/>
    </row>
    <row r="12" spans="1:4" x14ac:dyDescent="0.25">
      <c r="A12" s="15" t="s">
        <v>48</v>
      </c>
      <c r="B12" s="4">
        <f>+B9-B10-B11</f>
        <v>128668247</v>
      </c>
      <c r="C12" s="4">
        <f>+B12/B9*100</f>
        <v>72.694537217824816</v>
      </c>
    </row>
    <row r="13" spans="1:4" ht="19.5" customHeight="1" x14ac:dyDescent="0.25">
      <c r="A13" s="11"/>
      <c r="B13" s="12"/>
      <c r="C13" s="13">
        <f>SUM(C10:C12)</f>
        <v>100</v>
      </c>
      <c r="D13" s="7"/>
    </row>
    <row r="14" spans="1:4" x14ac:dyDescent="0.25">
      <c r="B14" s="7"/>
      <c r="C14" s="2"/>
    </row>
    <row r="29" spans="1:4" x14ac:dyDescent="0.25">
      <c r="A29" s="50" t="s">
        <v>53</v>
      </c>
      <c r="B29" s="50"/>
      <c r="C29" s="50"/>
    </row>
    <row r="30" spans="1:4" x14ac:dyDescent="0.25">
      <c r="A30" s="10" t="s">
        <v>0</v>
      </c>
      <c r="B30" s="10" t="s">
        <v>4</v>
      </c>
      <c r="C30" s="10" t="s">
        <v>3</v>
      </c>
    </row>
    <row r="31" spans="1:4" x14ac:dyDescent="0.25">
      <c r="A31" s="3" t="s">
        <v>12</v>
      </c>
      <c r="B31" s="36">
        <v>3700000</v>
      </c>
      <c r="C31" s="5">
        <f>+B31/B35*100</f>
        <v>24.946462867999095</v>
      </c>
      <c r="D31" s="7"/>
    </row>
    <row r="32" spans="1:4" x14ac:dyDescent="0.25">
      <c r="A32" s="3" t="s">
        <v>14</v>
      </c>
      <c r="B32" s="36">
        <v>330441</v>
      </c>
      <c r="C32" s="5">
        <f>+B32/B35*100</f>
        <v>2.2279281450174295</v>
      </c>
    </row>
    <row r="33" spans="1:5" x14ac:dyDescent="0.25">
      <c r="A33" s="3" t="s">
        <v>16</v>
      </c>
      <c r="B33" s="36">
        <v>1321</v>
      </c>
      <c r="C33" s="5">
        <f>+B33/B35*100</f>
        <v>8.9065614726018399E-3</v>
      </c>
      <c r="D33" s="7"/>
    </row>
    <row r="34" spans="1:5" x14ac:dyDescent="0.25">
      <c r="A34" s="3" t="s">
        <v>39</v>
      </c>
      <c r="B34" s="37">
        <v>10800000</v>
      </c>
      <c r="C34" s="5">
        <f>+B34/B35*100</f>
        <v>72.816702425510869</v>
      </c>
      <c r="D34" s="7"/>
    </row>
    <row r="35" spans="1:5" x14ac:dyDescent="0.25">
      <c r="A35" s="3" t="s">
        <v>1</v>
      </c>
      <c r="B35" s="6">
        <f>SUM(B31:B34)</f>
        <v>14831762</v>
      </c>
      <c r="C35" s="5">
        <f>SUM(C31:C34)</f>
        <v>100</v>
      </c>
      <c r="E35" s="7"/>
    </row>
    <row r="36" spans="1:5" x14ac:dyDescent="0.25">
      <c r="B36" s="7"/>
      <c r="E36" s="7"/>
    </row>
    <row r="37" spans="1:5" x14ac:dyDescent="0.25">
      <c r="E37" s="7"/>
    </row>
    <row r="51" spans="1:3" x14ac:dyDescent="0.25">
      <c r="A51" s="50" t="s">
        <v>54</v>
      </c>
      <c r="B51" s="50"/>
      <c r="C51" s="50"/>
    </row>
    <row r="52" spans="1:3" x14ac:dyDescent="0.25">
      <c r="A52" s="10" t="s">
        <v>0</v>
      </c>
      <c r="B52" s="10" t="s">
        <v>4</v>
      </c>
      <c r="C52" s="10" t="s">
        <v>3</v>
      </c>
    </row>
    <row r="53" spans="1:3" x14ac:dyDescent="0.25">
      <c r="A53" s="3" t="s">
        <v>12</v>
      </c>
      <c r="B53" s="36">
        <v>18500000</v>
      </c>
      <c r="C53" s="5">
        <f>+B53/B55*100</f>
        <v>55.226353418809794</v>
      </c>
    </row>
    <row r="54" spans="1:3" x14ac:dyDescent="0.25">
      <c r="A54" s="3" t="s">
        <v>44</v>
      </c>
      <c r="B54" s="37">
        <v>14998500</v>
      </c>
      <c r="C54" s="5">
        <f>+B54/B55*100</f>
        <v>44.773646581190199</v>
      </c>
    </row>
    <row r="55" spans="1:3" x14ac:dyDescent="0.25">
      <c r="A55" s="3" t="s">
        <v>1</v>
      </c>
      <c r="B55" s="6">
        <f>SUM(B53:B54)</f>
        <v>33498500</v>
      </c>
      <c r="C55" s="5">
        <f>SUM(C53:C54)</f>
        <v>100</v>
      </c>
    </row>
  </sheetData>
  <mergeCells count="2">
    <mergeCell ref="A29:C29"/>
    <mergeCell ref="A51:C51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0" workbookViewId="0">
      <selection sqref="A1:L27"/>
    </sheetView>
  </sheetViews>
  <sheetFormatPr baseColWidth="10" defaultRowHeight="15" x14ac:dyDescent="0.25"/>
  <cols>
    <col min="1" max="2" width="11.5703125" bestFit="1" customWidth="1"/>
    <col min="3" max="3" width="14.7109375" customWidth="1"/>
    <col min="5" max="5" width="11.5703125" bestFit="1" customWidth="1"/>
    <col min="7" max="7" width="17.5703125" customWidth="1"/>
    <col min="8" max="8" width="15.140625" customWidth="1"/>
    <col min="9" max="10" width="11.5703125" bestFit="1" customWidth="1"/>
    <col min="11" max="11" width="12.7109375" bestFit="1" customWidth="1"/>
    <col min="12" max="12" width="15.28515625" customWidth="1"/>
  </cols>
  <sheetData>
    <row r="1" spans="1:12" x14ac:dyDescent="0.25">
      <c r="A1" s="26"/>
      <c r="B1" s="27"/>
      <c r="C1" s="27"/>
      <c r="D1" s="27"/>
      <c r="E1" s="27" t="s">
        <v>18</v>
      </c>
      <c r="F1" s="27"/>
      <c r="G1" s="27"/>
      <c r="H1" s="27"/>
      <c r="I1" s="27"/>
      <c r="J1" s="27"/>
      <c r="K1" s="27"/>
      <c r="L1" s="28"/>
    </row>
    <row r="2" spans="1:12" x14ac:dyDescent="0.25">
      <c r="A2" s="29"/>
      <c r="B2" s="11"/>
      <c r="C2" s="11"/>
      <c r="D2" s="11"/>
      <c r="E2" s="11" t="s">
        <v>19</v>
      </c>
      <c r="F2" s="11"/>
      <c r="G2" s="11"/>
      <c r="H2" s="11"/>
      <c r="I2" s="11"/>
      <c r="J2" s="11"/>
      <c r="K2" s="11"/>
      <c r="L2" s="30"/>
    </row>
    <row r="3" spans="1:12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x14ac:dyDescent="0.25">
      <c r="A4" s="51" t="s">
        <v>55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x14ac:dyDescent="0.25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34</v>
      </c>
      <c r="H5" s="3" t="s">
        <v>35</v>
      </c>
      <c r="I5" s="3" t="s">
        <v>36</v>
      </c>
      <c r="J5" s="3" t="s">
        <v>26</v>
      </c>
      <c r="K5" s="3" t="s">
        <v>27</v>
      </c>
      <c r="L5" s="3" t="s">
        <v>28</v>
      </c>
    </row>
    <row r="6" spans="1:12" x14ac:dyDescent="0.25">
      <c r="A6" s="16">
        <v>45658</v>
      </c>
      <c r="B6" s="16">
        <v>45687</v>
      </c>
      <c r="C6" s="17">
        <v>45681</v>
      </c>
      <c r="D6" s="18" t="s">
        <v>31</v>
      </c>
      <c r="E6" s="18">
        <v>830122566</v>
      </c>
      <c r="F6" s="3" t="s">
        <v>37</v>
      </c>
      <c r="G6" s="20">
        <v>163852</v>
      </c>
      <c r="H6" s="20">
        <v>163852</v>
      </c>
      <c r="I6" s="20">
        <v>163852</v>
      </c>
      <c r="J6" s="20">
        <v>100</v>
      </c>
      <c r="K6" s="20">
        <v>0</v>
      </c>
      <c r="L6" s="3" t="s">
        <v>30</v>
      </c>
    </row>
    <row r="7" spans="1:12" x14ac:dyDescent="0.25">
      <c r="A7" s="16">
        <v>45677</v>
      </c>
      <c r="B7" s="16">
        <v>46007</v>
      </c>
      <c r="C7" s="17"/>
      <c r="D7" s="18" t="s">
        <v>33</v>
      </c>
      <c r="E7" s="18">
        <v>30731878</v>
      </c>
      <c r="F7" s="3" t="s">
        <v>38</v>
      </c>
      <c r="G7" s="19">
        <v>22200000</v>
      </c>
      <c r="H7" s="19">
        <v>0</v>
      </c>
      <c r="I7" s="20">
        <v>0</v>
      </c>
      <c r="J7" s="34">
        <v>0</v>
      </c>
      <c r="K7" s="34">
        <f>+G7-I7</f>
        <v>22200000</v>
      </c>
      <c r="L7" s="3" t="s">
        <v>32</v>
      </c>
    </row>
    <row r="8" spans="1:12" x14ac:dyDescent="0.25">
      <c r="A8" s="16">
        <v>45687</v>
      </c>
      <c r="B8" s="16">
        <v>45703</v>
      </c>
      <c r="C8" s="17"/>
      <c r="D8" s="3" t="s">
        <v>56</v>
      </c>
      <c r="E8" s="3">
        <v>94307365</v>
      </c>
      <c r="F8" s="3" t="s">
        <v>60</v>
      </c>
      <c r="G8" s="20">
        <v>5400000</v>
      </c>
      <c r="H8" s="19">
        <v>0</v>
      </c>
      <c r="I8" s="20">
        <v>0</v>
      </c>
      <c r="J8" s="34">
        <v>0</v>
      </c>
      <c r="K8" s="34">
        <f t="shared" ref="K8:K9" si="0">+G8-I8</f>
        <v>5400000</v>
      </c>
      <c r="L8" s="3" t="s">
        <v>32</v>
      </c>
    </row>
    <row r="9" spans="1:12" x14ac:dyDescent="0.25">
      <c r="A9" s="16">
        <v>45687</v>
      </c>
      <c r="B9" s="16">
        <v>45703</v>
      </c>
      <c r="C9" s="17"/>
      <c r="D9" s="3" t="s">
        <v>57</v>
      </c>
      <c r="E9" s="3">
        <v>6388988</v>
      </c>
      <c r="F9" s="3" t="s">
        <v>61</v>
      </c>
      <c r="G9" s="20">
        <v>5400000</v>
      </c>
      <c r="H9" s="19">
        <v>0</v>
      </c>
      <c r="I9" s="20">
        <v>0</v>
      </c>
      <c r="J9" s="34">
        <v>0</v>
      </c>
      <c r="K9" s="34">
        <f t="shared" si="0"/>
        <v>5400000</v>
      </c>
      <c r="L9" s="3" t="s">
        <v>32</v>
      </c>
    </row>
    <row r="10" spans="1:12" x14ac:dyDescent="0.25">
      <c r="A10" s="16">
        <v>45658</v>
      </c>
      <c r="B10" s="16">
        <v>45687</v>
      </c>
      <c r="C10" s="16">
        <v>45687</v>
      </c>
      <c r="D10" s="3" t="s">
        <v>29</v>
      </c>
      <c r="E10" s="3">
        <v>860007335</v>
      </c>
      <c r="F10" s="3" t="s">
        <v>58</v>
      </c>
      <c r="G10" s="3">
        <v>655</v>
      </c>
      <c r="H10" s="3">
        <v>655</v>
      </c>
      <c r="I10" s="3">
        <v>655</v>
      </c>
      <c r="J10" s="34">
        <v>0</v>
      </c>
      <c r="K10" s="34">
        <f t="shared" ref="K10" si="1">+G10-I10</f>
        <v>0</v>
      </c>
      <c r="L10" s="3" t="s">
        <v>30</v>
      </c>
    </row>
    <row r="11" spans="1:12" x14ac:dyDescent="0.25">
      <c r="A11" s="21"/>
      <c r="B11" s="21"/>
      <c r="C11" s="22"/>
      <c r="D11" s="23"/>
      <c r="E11" s="23"/>
      <c r="F11" s="11"/>
      <c r="G11" s="19" t="s">
        <v>40</v>
      </c>
      <c r="H11" s="19">
        <f>SUM(H6:H10)</f>
        <v>164507</v>
      </c>
      <c r="I11" s="24"/>
      <c r="J11" s="25"/>
      <c r="K11" s="25"/>
      <c r="L11" s="11"/>
    </row>
    <row r="12" spans="1:12" x14ac:dyDescent="0.25">
      <c r="A12" s="21"/>
      <c r="B12" s="21"/>
      <c r="C12" s="22"/>
      <c r="D12" s="23"/>
      <c r="E12" s="23"/>
      <c r="F12" s="11"/>
      <c r="G12" s="24"/>
      <c r="H12" s="24"/>
      <c r="I12" s="24"/>
      <c r="J12" s="25"/>
      <c r="K12" s="25"/>
      <c r="L12" s="11"/>
    </row>
    <row r="13" spans="1:12" x14ac:dyDescent="0.25">
      <c r="A13" s="21"/>
      <c r="B13" s="21"/>
      <c r="C13" s="22"/>
      <c r="D13" s="23"/>
      <c r="E13" s="23"/>
      <c r="F13" s="11"/>
      <c r="G13" s="24"/>
      <c r="H13" s="24"/>
      <c r="I13" s="24"/>
      <c r="J13" s="25"/>
      <c r="K13" s="25"/>
      <c r="L13" s="11"/>
    </row>
    <row r="14" spans="1:12" x14ac:dyDescent="0.25">
      <c r="A14" s="26"/>
      <c r="B14" s="27"/>
      <c r="C14" s="27"/>
      <c r="D14" s="27"/>
      <c r="E14" s="27" t="s">
        <v>18</v>
      </c>
      <c r="F14" s="27"/>
      <c r="G14" s="27"/>
      <c r="H14" s="27"/>
      <c r="I14" s="27"/>
      <c r="J14" s="27"/>
      <c r="K14" s="27"/>
      <c r="L14" s="28"/>
    </row>
    <row r="15" spans="1:12" x14ac:dyDescent="0.25">
      <c r="A15" s="29"/>
      <c r="B15" s="11"/>
      <c r="C15" s="11"/>
      <c r="D15" s="11"/>
      <c r="E15" s="11" t="s">
        <v>19</v>
      </c>
      <c r="F15" s="11"/>
      <c r="G15" s="11"/>
      <c r="H15" s="11"/>
      <c r="I15" s="11"/>
      <c r="J15" s="11"/>
      <c r="K15" s="11"/>
      <c r="L15" s="30"/>
    </row>
    <row r="16" spans="1:12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x14ac:dyDescent="0.25">
      <c r="A17" s="51" t="s">
        <v>59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3"/>
    </row>
    <row r="18" spans="1:12" x14ac:dyDescent="0.25">
      <c r="A18" s="3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25</v>
      </c>
      <c r="G18" s="3" t="s">
        <v>34</v>
      </c>
      <c r="H18" s="3" t="s">
        <v>35</v>
      </c>
      <c r="I18" s="3" t="s">
        <v>36</v>
      </c>
      <c r="J18" s="3" t="s">
        <v>26</v>
      </c>
      <c r="K18" s="3" t="s">
        <v>27</v>
      </c>
      <c r="L18" s="3" t="s">
        <v>28</v>
      </c>
    </row>
    <row r="19" spans="1:12" x14ac:dyDescent="0.25">
      <c r="A19" s="16">
        <v>45658</v>
      </c>
      <c r="B19" s="16">
        <v>45687</v>
      </c>
      <c r="C19" s="17">
        <v>45681</v>
      </c>
      <c r="D19" s="18" t="s">
        <v>31</v>
      </c>
      <c r="E19" s="18">
        <v>830122566</v>
      </c>
      <c r="F19" s="3" t="s">
        <v>37</v>
      </c>
      <c r="G19" s="20">
        <v>166589</v>
      </c>
      <c r="H19" s="20">
        <v>166589</v>
      </c>
      <c r="I19" s="20">
        <v>166589</v>
      </c>
      <c r="J19" s="20">
        <v>100</v>
      </c>
      <c r="K19" s="20">
        <v>0</v>
      </c>
      <c r="L19" s="3" t="s">
        <v>30</v>
      </c>
    </row>
    <row r="20" spans="1:12" x14ac:dyDescent="0.25">
      <c r="A20" s="16">
        <v>45677</v>
      </c>
      <c r="B20" s="16">
        <v>46007</v>
      </c>
      <c r="C20" s="17">
        <v>45659</v>
      </c>
      <c r="D20" s="18" t="s">
        <v>33</v>
      </c>
      <c r="E20" s="18">
        <v>30731878</v>
      </c>
      <c r="F20" s="3" t="s">
        <v>38</v>
      </c>
      <c r="G20" s="19">
        <v>22200000</v>
      </c>
      <c r="H20" s="20">
        <v>1850000</v>
      </c>
      <c r="I20" s="20">
        <f>+H20</f>
        <v>1850000</v>
      </c>
      <c r="J20" s="34">
        <v>0</v>
      </c>
      <c r="K20" s="34">
        <f>+G20-I20</f>
        <v>20350000</v>
      </c>
      <c r="L20" s="3" t="s">
        <v>32</v>
      </c>
    </row>
    <row r="21" spans="1:12" x14ac:dyDescent="0.25">
      <c r="A21" s="16">
        <v>45687</v>
      </c>
      <c r="B21" s="16">
        <v>45703</v>
      </c>
      <c r="C21" s="17"/>
      <c r="D21" s="3" t="s">
        <v>56</v>
      </c>
      <c r="E21" s="3">
        <v>94307365</v>
      </c>
      <c r="F21" s="3" t="s">
        <v>60</v>
      </c>
      <c r="G21" s="20">
        <v>5400000</v>
      </c>
      <c r="H21" s="20">
        <v>5400000</v>
      </c>
      <c r="I21" s="20">
        <v>5400000</v>
      </c>
      <c r="J21" s="34">
        <v>0</v>
      </c>
      <c r="K21" s="34">
        <f t="shared" ref="K21:K22" si="2">+G21-I21</f>
        <v>0</v>
      </c>
      <c r="L21" s="3" t="s">
        <v>32</v>
      </c>
    </row>
    <row r="22" spans="1:12" x14ac:dyDescent="0.25">
      <c r="A22" s="16">
        <v>45687</v>
      </c>
      <c r="B22" s="16">
        <v>45703</v>
      </c>
      <c r="C22" s="17"/>
      <c r="D22" s="3" t="s">
        <v>57</v>
      </c>
      <c r="E22" s="3">
        <v>6388988</v>
      </c>
      <c r="F22" s="3" t="s">
        <v>61</v>
      </c>
      <c r="G22" s="20">
        <v>5400000</v>
      </c>
      <c r="H22" s="20">
        <v>5400000</v>
      </c>
      <c r="I22" s="20">
        <v>5400000</v>
      </c>
      <c r="J22" s="34">
        <v>0</v>
      </c>
      <c r="K22" s="34">
        <f t="shared" si="2"/>
        <v>0</v>
      </c>
      <c r="L22" s="3" t="s">
        <v>32</v>
      </c>
    </row>
    <row r="23" spans="1:12" x14ac:dyDescent="0.25">
      <c r="A23" s="16">
        <v>45677</v>
      </c>
      <c r="B23" s="16">
        <v>46007</v>
      </c>
      <c r="C23" s="17">
        <v>111459</v>
      </c>
      <c r="D23" s="18" t="s">
        <v>33</v>
      </c>
      <c r="E23" s="18">
        <v>30731878</v>
      </c>
      <c r="F23" s="3" t="s">
        <v>38</v>
      </c>
      <c r="G23" s="19">
        <v>22200000</v>
      </c>
      <c r="H23" s="20">
        <v>1850000</v>
      </c>
      <c r="I23" s="20">
        <f>+I20+H23</f>
        <v>3700000</v>
      </c>
      <c r="J23" s="34">
        <v>0</v>
      </c>
      <c r="K23" s="34">
        <f>+G23-I23</f>
        <v>18500000</v>
      </c>
      <c r="L23" s="3" t="s">
        <v>32</v>
      </c>
    </row>
    <row r="24" spans="1:12" x14ac:dyDescent="0.25">
      <c r="A24" s="16">
        <v>45689</v>
      </c>
      <c r="B24" s="16">
        <v>45716</v>
      </c>
      <c r="C24" s="16">
        <v>45716</v>
      </c>
      <c r="D24" s="3" t="s">
        <v>29</v>
      </c>
      <c r="E24" s="3">
        <v>860007335</v>
      </c>
      <c r="F24" s="3" t="s">
        <v>58</v>
      </c>
      <c r="G24" s="3">
        <v>666</v>
      </c>
      <c r="H24" s="3">
        <v>666</v>
      </c>
      <c r="I24" s="3">
        <v>666</v>
      </c>
      <c r="J24" s="34">
        <v>0</v>
      </c>
      <c r="K24" s="34">
        <f t="shared" ref="K24" si="3">+G24-I24</f>
        <v>0</v>
      </c>
      <c r="L24" s="3" t="s">
        <v>30</v>
      </c>
    </row>
    <row r="25" spans="1:12" x14ac:dyDescent="0.25">
      <c r="A25" s="38"/>
      <c r="B25" s="38"/>
      <c r="C25" s="39"/>
      <c r="D25" s="40"/>
      <c r="E25" s="40"/>
      <c r="F25" s="40"/>
      <c r="G25" s="35" t="s">
        <v>40</v>
      </c>
      <c r="H25" s="35">
        <f>SUM(H19:H24)</f>
        <v>14667255</v>
      </c>
      <c r="I25" s="41"/>
      <c r="J25" s="42"/>
      <c r="K25" s="43"/>
      <c r="L25" s="44"/>
    </row>
    <row r="26" spans="1:12" x14ac:dyDescent="0.25">
      <c r="A26" s="38"/>
      <c r="B26" s="38"/>
      <c r="C26" s="39"/>
      <c r="D26" s="40"/>
      <c r="E26" s="40"/>
      <c r="F26" s="40"/>
      <c r="G26" s="35" t="s">
        <v>41</v>
      </c>
      <c r="H26" s="35">
        <f>+H11</f>
        <v>164507</v>
      </c>
      <c r="I26" s="41"/>
      <c r="J26" s="42"/>
      <c r="K26" s="43"/>
      <c r="L26" s="44"/>
    </row>
    <row r="27" spans="1:12" x14ac:dyDescent="0.25">
      <c r="A27" s="38"/>
      <c r="B27" s="38"/>
      <c r="C27" s="39"/>
      <c r="D27" s="40"/>
      <c r="E27" s="40"/>
      <c r="F27" s="40"/>
      <c r="G27" s="35" t="s">
        <v>42</v>
      </c>
      <c r="H27" s="35">
        <f>+H25+H26</f>
        <v>14831762</v>
      </c>
      <c r="I27" s="41"/>
      <c r="J27" s="42"/>
      <c r="K27" s="43"/>
      <c r="L27" s="44"/>
    </row>
    <row r="28" spans="1:12" x14ac:dyDescent="0.25">
      <c r="H28" s="49"/>
    </row>
    <row r="31" spans="1:12" x14ac:dyDescent="0.25">
      <c r="A31" s="46"/>
      <c r="B31" s="46"/>
      <c r="C31" s="46"/>
      <c r="D31" s="46"/>
      <c r="E31" s="46"/>
      <c r="F31" s="46"/>
      <c r="G31" s="46"/>
    </row>
    <row r="32" spans="1:12" x14ac:dyDescent="0.25">
      <c r="A32" s="47"/>
      <c r="J32" s="48"/>
    </row>
    <row r="33" spans="1:1" x14ac:dyDescent="0.25">
      <c r="A33" s="47"/>
    </row>
    <row r="34" spans="1:1" x14ac:dyDescent="0.25">
      <c r="A34" s="47"/>
    </row>
    <row r="35" spans="1:1" x14ac:dyDescent="0.25">
      <c r="A35" s="47"/>
    </row>
    <row r="36" spans="1:1" x14ac:dyDescent="0.25">
      <c r="A36" s="47"/>
    </row>
    <row r="37" spans="1:1" x14ac:dyDescent="0.25">
      <c r="A37" s="47"/>
    </row>
  </sheetData>
  <mergeCells count="2">
    <mergeCell ref="A4:L4"/>
    <mergeCell ref="A17:L17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 2024</vt:lpstr>
      <vt:lpstr>GASTO 2024</vt:lpstr>
      <vt:lpstr>Resumen de gastos 2024</vt:lpstr>
      <vt:lpstr>'GASTO 2024'!Área_de_impresión</vt:lpstr>
      <vt:lpstr>'INGRESOS 2024'!Área_de_impresión</vt:lpstr>
      <vt:lpstr>'Resumen de gastos 2024'!Área_de_impresión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CONTADORA</cp:lastModifiedBy>
  <cp:lastPrinted>2025-04-30T17:49:33Z</cp:lastPrinted>
  <dcterms:created xsi:type="dcterms:W3CDTF">2013-11-01T01:28:32Z</dcterms:created>
  <dcterms:modified xsi:type="dcterms:W3CDTF">2025-04-30T17:49:41Z</dcterms:modified>
</cp:coreProperties>
</file>